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Dropbox\Work\Teaching\Spring2025\FINC462_662\Lectures\Lecture_08\ClassExercises\"/>
    </mc:Choice>
  </mc:AlternateContent>
  <xr:revisionPtr revIDLastSave="0" documentId="13_ncr:1_{0FF934BC-48D5-424E-AF20-1D49C3854195}" xr6:coauthVersionLast="47" xr6:coauthVersionMax="47" xr10:uidLastSave="{00000000-0000-0000-0000-000000000000}"/>
  <bookViews>
    <workbookView xWindow="24510" yWindow="3340" windowWidth="18410" windowHeight="16570" xr2:uid="{00000000-000D-0000-FFFF-FFFF00000000}"/>
  </bookViews>
  <sheets>
    <sheet name="Sheet1" sheetId="2" r:id="rId1"/>
    <sheet name="Solut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2" l="1"/>
  <c r="D8" i="2" s="1"/>
  <c r="E8" i="2" s="1"/>
  <c r="F8" i="2" s="1"/>
  <c r="G8" i="2" s="1"/>
  <c r="H8" i="2" s="1"/>
  <c r="I8" i="2" s="1"/>
  <c r="J8" i="2" s="1"/>
  <c r="K8" i="2" s="1"/>
  <c r="C7" i="2"/>
  <c r="D7" i="2" s="1"/>
  <c r="E7" i="2" s="1"/>
  <c r="F7" i="2" s="1"/>
  <c r="G7" i="2" s="1"/>
  <c r="H7" i="2" s="1"/>
  <c r="I7" i="2" s="1"/>
  <c r="J7" i="2" s="1"/>
  <c r="K7" i="2" s="1"/>
  <c r="J36" i="3"/>
  <c r="I36" i="3"/>
  <c r="H36" i="3"/>
  <c r="G36" i="3"/>
  <c r="F36" i="3"/>
  <c r="E36" i="3"/>
  <c r="D36" i="3"/>
  <c r="C36" i="3"/>
  <c r="B36" i="3"/>
  <c r="B37" i="3" s="1"/>
  <c r="B35" i="3"/>
  <c r="C34" i="3"/>
  <c r="D34" i="3" s="1"/>
  <c r="E34" i="3" s="1"/>
  <c r="F34" i="3" s="1"/>
  <c r="G34" i="3" s="1"/>
  <c r="H34" i="3" s="1"/>
  <c r="I34" i="3" s="1"/>
  <c r="J34" i="3" s="1"/>
  <c r="K34" i="3" s="1"/>
  <c r="J25" i="3"/>
  <c r="K25" i="3" s="1"/>
  <c r="I25" i="3"/>
  <c r="H25" i="3"/>
  <c r="G25" i="3"/>
  <c r="F25" i="3"/>
  <c r="E25" i="3"/>
  <c r="D25" i="3"/>
  <c r="C25" i="3"/>
  <c r="B25" i="3"/>
  <c r="B26" i="3" s="1"/>
  <c r="B24" i="3"/>
  <c r="C23" i="3"/>
  <c r="D23" i="3" s="1"/>
  <c r="E23" i="3" s="1"/>
  <c r="F23" i="3" s="1"/>
  <c r="G23" i="3" s="1"/>
  <c r="H23" i="3" s="1"/>
  <c r="I23" i="3" s="1"/>
  <c r="J23" i="3" s="1"/>
  <c r="K23" i="3" s="1"/>
  <c r="B17" i="3"/>
  <c r="J16" i="3"/>
  <c r="K16" i="3" s="1"/>
  <c r="I16" i="3"/>
  <c r="H16" i="3"/>
  <c r="G16" i="3"/>
  <c r="F16" i="3"/>
  <c r="E16" i="3"/>
  <c r="D16" i="3"/>
  <c r="C16" i="3"/>
  <c r="C17" i="3" s="1"/>
  <c r="B16" i="3"/>
  <c r="C15" i="3"/>
  <c r="D15" i="3" s="1"/>
  <c r="E15" i="3" s="1"/>
  <c r="F15" i="3" s="1"/>
  <c r="G15" i="3" s="1"/>
  <c r="H15" i="3" s="1"/>
  <c r="I15" i="3" s="1"/>
  <c r="J15" i="3" s="1"/>
  <c r="K15" i="3" s="1"/>
  <c r="C8" i="3"/>
  <c r="C35" i="3" s="1"/>
  <c r="C7" i="3"/>
  <c r="D7" i="3" s="1"/>
  <c r="E7" i="3" s="1"/>
  <c r="F7" i="3" s="1"/>
  <c r="G7" i="3" s="1"/>
  <c r="H7" i="3" s="1"/>
  <c r="I7" i="3" s="1"/>
  <c r="J7" i="3" s="1"/>
  <c r="K7" i="3" s="1"/>
  <c r="D17" i="3" l="1"/>
  <c r="C26" i="3"/>
  <c r="C37" i="3"/>
  <c r="C24" i="3"/>
  <c r="K36" i="3"/>
  <c r="D8" i="3"/>
  <c r="B39" i="2"/>
  <c r="D35" i="3" l="1"/>
  <c r="D37" i="3" s="1"/>
  <c r="D24" i="3"/>
  <c r="D26" i="3" s="1"/>
  <c r="E8" i="3"/>
  <c r="E35" i="3" l="1"/>
  <c r="E37" i="3" s="1"/>
  <c r="E24" i="3"/>
  <c r="E26" i="3" s="1"/>
  <c r="F8" i="3"/>
  <c r="E17" i="3"/>
  <c r="F35" i="3" l="1"/>
  <c r="F37" i="3" s="1"/>
  <c r="G8" i="3"/>
  <c r="F24" i="3"/>
  <c r="F26" i="3" s="1"/>
  <c r="F17" i="3"/>
  <c r="G35" i="3" l="1"/>
  <c r="G37" i="3" s="1"/>
  <c r="G24" i="3"/>
  <c r="G26" i="3" s="1"/>
  <c r="H8" i="3"/>
  <c r="G17" i="3"/>
  <c r="H35" i="3" l="1"/>
  <c r="H37" i="3" s="1"/>
  <c r="I8" i="3"/>
  <c r="H24" i="3"/>
  <c r="H26" i="3" s="1"/>
  <c r="H17" i="3"/>
  <c r="I35" i="3" l="1"/>
  <c r="I37" i="3" s="1"/>
  <c r="J8" i="3"/>
  <c r="I24" i="3"/>
  <c r="I26" i="3" s="1"/>
  <c r="I17" i="3"/>
  <c r="J24" i="3" l="1"/>
  <c r="J26" i="3" s="1"/>
  <c r="K8" i="3"/>
  <c r="J35" i="3"/>
  <c r="J37" i="3" s="1"/>
  <c r="J17" i="3"/>
  <c r="K24" i="3" l="1"/>
  <c r="K26" i="3" s="1"/>
  <c r="B28" i="3" s="1"/>
  <c r="K35" i="3"/>
  <c r="K37" i="3" s="1"/>
  <c r="B39" i="3" s="1"/>
  <c r="K17" i="3"/>
  <c r="B19" i="3" s="1"/>
  <c r="B47" i="3" l="1"/>
</calcChain>
</file>

<file path=xl/sharedStrings.xml><?xml version="1.0" encoding="utf-8"?>
<sst xmlns="http://schemas.openxmlformats.org/spreadsheetml/2006/main" count="32" uniqueCount="12">
  <si>
    <t>t</t>
  </si>
  <si>
    <t>r</t>
  </si>
  <si>
    <t>Bond Price</t>
  </si>
  <si>
    <t>Coupon Cash Flows</t>
  </si>
  <si>
    <t>C</t>
  </si>
  <si>
    <t>PV</t>
  </si>
  <si>
    <t>STEP 1. Calculate the Bond Price</t>
  </si>
  <si>
    <r>
      <t xml:space="preserve">STEP 2. Shift term structure of interest rates up by </t>
    </r>
    <r>
      <rPr>
        <sz val="11"/>
        <color theme="1"/>
        <rFont val="Calibri"/>
        <family val="2"/>
      </rPr>
      <t>Δr</t>
    </r>
  </si>
  <si>
    <r>
      <t xml:space="preserve">STEP 3. Shift term structure of interest rates up by </t>
    </r>
    <r>
      <rPr>
        <sz val="11"/>
        <color theme="1"/>
        <rFont val="Calibri"/>
        <family val="2"/>
      </rPr>
      <t>Δr</t>
    </r>
  </si>
  <si>
    <t>STEP 4. Calculate Modified Duration</t>
  </si>
  <si>
    <t>Δr</t>
  </si>
  <si>
    <t>MD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</si>
</sst>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10" fontId="0" fillId="0" borderId="0" xfId="0" applyNumberFormat="1"/>
    <xf numFmtId="0" fontId="0" fillId="0" borderId="1" xfId="0" applyBorder="1"/>
    <xf numFmtId="10" fontId="0" fillId="0" borderId="1" xfId="0" applyNumberFormat="1" applyBorder="1"/>
    <xf numFmtId="43" fontId="0" fillId="0" borderId="1" xfId="1" applyFont="1" applyBorder="1"/>
    <xf numFmtId="43" fontId="0" fillId="0" borderId="0" xfId="0" applyNumberFormat="1"/>
    <xf numFmtId="0" fontId="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0</xdr:rowOff>
    </xdr:from>
    <xdr:ext cx="3810001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9A18364-E3BD-435F-8E19-97363C72A027}"/>
            </a:ext>
          </a:extLst>
        </xdr:cNvPr>
        <xdr:cNvSpPr txBox="1"/>
      </xdr:nvSpPr>
      <xdr:spPr>
        <a:xfrm>
          <a:off x="28575" y="190500"/>
          <a:ext cx="3810001" cy="6090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modified duration of a 5-year Treasury note with coupon rate of 4% if the term structure of interest rates is as shown below?</a:t>
          </a:r>
        </a:p>
      </xdr:txBody>
    </xdr:sp>
    <xdr:clientData/>
  </xdr:oneCellAnchor>
  <xdr:twoCellAnchor editAs="oneCell">
    <xdr:from>
      <xdr:col>0</xdr:col>
      <xdr:colOff>190500</xdr:colOff>
      <xdr:row>41</xdr:row>
      <xdr:rowOff>95250</xdr:rowOff>
    </xdr:from>
    <xdr:to>
      <xdr:col>3</xdr:col>
      <xdr:colOff>228892</xdr:colOff>
      <xdr:row>44</xdr:row>
      <xdr:rowOff>142961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29E10D-D31E-122A-A4A9-B9CC28C5B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7905750"/>
          <a:ext cx="2095792" cy="619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0</xdr:rowOff>
    </xdr:from>
    <xdr:ext cx="3810001" cy="609013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C818575-6239-41E9-BB0A-C17B61BC9338}"/>
            </a:ext>
          </a:extLst>
        </xdr:cNvPr>
        <xdr:cNvSpPr txBox="1"/>
      </xdr:nvSpPr>
      <xdr:spPr>
        <a:xfrm>
          <a:off x="28575" y="190500"/>
          <a:ext cx="3810001" cy="60901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What</a:t>
          </a:r>
          <a:r>
            <a:rPr lang="en-US" sz="1100" baseline="0"/>
            <a:t> is the modified duration of a 5-year Treasury note with coupon rate of 4% if the term structure of interest rates is as shown below?</a:t>
          </a:r>
        </a:p>
      </xdr:txBody>
    </xdr:sp>
    <xdr:clientData/>
  </xdr:oneCellAnchor>
  <xdr:twoCellAnchor editAs="oneCell">
    <xdr:from>
      <xdr:col>0</xdr:col>
      <xdr:colOff>190500</xdr:colOff>
      <xdr:row>41</xdr:row>
      <xdr:rowOff>95250</xdr:rowOff>
    </xdr:from>
    <xdr:to>
      <xdr:col>2</xdr:col>
      <xdr:colOff>590842</xdr:colOff>
      <xdr:row>44</xdr:row>
      <xdr:rowOff>142961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5C05F2-2D74-4CEB-9F30-21AFC07A5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7905750"/>
          <a:ext cx="2095792" cy="6192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430B-E45E-48DA-8BEA-70828D4CC480}">
  <dimension ref="A7:K47"/>
  <sheetViews>
    <sheetView tabSelected="1" workbookViewId="0">
      <selection activeCell="G15" sqref="G15"/>
    </sheetView>
  </sheetViews>
  <sheetFormatPr defaultRowHeight="14.5" x14ac:dyDescent="0.35"/>
  <cols>
    <col min="1" max="1" width="12.54296875" customWidth="1"/>
  </cols>
  <sheetData>
    <row r="7" spans="1:11" x14ac:dyDescent="0.35">
      <c r="A7" s="2" t="s">
        <v>0</v>
      </c>
      <c r="B7" s="2">
        <v>0.5</v>
      </c>
      <c r="C7" s="2">
        <f>B7+0.5</f>
        <v>1</v>
      </c>
      <c r="D7" s="2">
        <f t="shared" ref="D7:K7" si="0">C7+0.5</f>
        <v>1.5</v>
      </c>
      <c r="E7" s="2">
        <f t="shared" si="0"/>
        <v>2</v>
      </c>
      <c r="F7" s="2">
        <f t="shared" si="0"/>
        <v>2.5</v>
      </c>
      <c r="G7" s="2">
        <f t="shared" si="0"/>
        <v>3</v>
      </c>
      <c r="H7" s="2">
        <f t="shared" si="0"/>
        <v>3.5</v>
      </c>
      <c r="I7" s="2">
        <f t="shared" si="0"/>
        <v>4</v>
      </c>
      <c r="J7" s="2">
        <f t="shared" si="0"/>
        <v>4.5</v>
      </c>
      <c r="K7" s="2">
        <f t="shared" si="0"/>
        <v>5</v>
      </c>
    </row>
    <row r="8" spans="1:11" x14ac:dyDescent="0.35">
      <c r="A8" s="2" t="s">
        <v>1</v>
      </c>
      <c r="B8" s="3">
        <v>0.02</v>
      </c>
      <c r="C8" s="3">
        <f>B8+0.25%</f>
        <v>2.2499999999999999E-2</v>
      </c>
      <c r="D8" s="3">
        <f t="shared" ref="D8:K8" si="1">C8+0.25%</f>
        <v>2.4999999999999998E-2</v>
      </c>
      <c r="E8" s="3">
        <f t="shared" si="1"/>
        <v>2.7499999999999997E-2</v>
      </c>
      <c r="F8" s="3">
        <f t="shared" si="1"/>
        <v>2.9999999999999995E-2</v>
      </c>
      <c r="G8" s="3">
        <f t="shared" si="1"/>
        <v>3.2499999999999994E-2</v>
      </c>
      <c r="H8" s="3">
        <f t="shared" si="1"/>
        <v>3.4999999999999996E-2</v>
      </c>
      <c r="I8" s="3">
        <f t="shared" si="1"/>
        <v>3.7499999999999999E-2</v>
      </c>
      <c r="J8" s="3">
        <f t="shared" si="1"/>
        <v>0.04</v>
      </c>
      <c r="K8" s="3">
        <f t="shared" si="1"/>
        <v>4.2500000000000003E-2</v>
      </c>
    </row>
    <row r="10" spans="1:11" x14ac:dyDescent="0.35">
      <c r="A10" s="6"/>
      <c r="B10" s="1"/>
    </row>
    <row r="12" spans="1:11" x14ac:dyDescent="0.35">
      <c r="A12" t="s">
        <v>6</v>
      </c>
    </row>
    <row r="14" spans="1:11" x14ac:dyDescent="0.35">
      <c r="A14" t="s">
        <v>3</v>
      </c>
    </row>
    <row r="15" spans="1:1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35">
      <c r="A16" s="2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35">
      <c r="B17" s="5"/>
      <c r="C17" s="5"/>
      <c r="D17" s="5"/>
      <c r="E17" s="5"/>
      <c r="F17" s="5"/>
      <c r="G17" s="5"/>
      <c r="H17" s="5"/>
      <c r="I17" s="5"/>
      <c r="J17" s="5"/>
      <c r="K17" s="5"/>
    </row>
    <row r="19" spans="1:11" x14ac:dyDescent="0.35">
      <c r="B19" s="5"/>
    </row>
    <row r="22" spans="1:11" x14ac:dyDescent="0.35">
      <c r="A22" t="s">
        <v>7</v>
      </c>
    </row>
    <row r="23" spans="1:1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5"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35">
      <c r="A25" s="2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35">
      <c r="B26" s="5"/>
      <c r="C26" s="5"/>
      <c r="D26" s="5"/>
      <c r="E26" s="5"/>
      <c r="F26" s="5"/>
      <c r="G26" s="5"/>
      <c r="H26" s="5"/>
      <c r="I26" s="5"/>
      <c r="J26" s="5"/>
      <c r="K26" s="5"/>
    </row>
    <row r="28" spans="1:11" x14ac:dyDescent="0.35">
      <c r="B28" s="5"/>
    </row>
    <row r="33" spans="1:11" x14ac:dyDescent="0.35">
      <c r="A33" t="s">
        <v>8</v>
      </c>
    </row>
    <row r="34" spans="1:1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35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35">
      <c r="A36" s="2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35">
      <c r="B37" s="5"/>
      <c r="C37" s="5"/>
      <c r="D37" s="5"/>
      <c r="E37" s="5"/>
      <c r="F37" s="5"/>
      <c r="G37" s="5"/>
      <c r="H37" s="5"/>
      <c r="I37" s="5"/>
      <c r="J37" s="5"/>
      <c r="K37" s="5"/>
    </row>
    <row r="39" spans="1:11" x14ac:dyDescent="0.35">
      <c r="A39" t="s">
        <v>2</v>
      </c>
      <c r="B39" s="5">
        <f>SUM(B37:K37)</f>
        <v>0</v>
      </c>
    </row>
    <row r="41" spans="1:11" x14ac:dyDescent="0.35">
      <c r="A41" t="s">
        <v>9</v>
      </c>
    </row>
    <row r="47" spans="1:11" x14ac:dyDescent="0.35">
      <c r="A47" t="s">
        <v>11</v>
      </c>
      <c r="B47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46D8-907C-42CD-AF2C-BDFCF0FB23EE}">
  <dimension ref="A7:K47"/>
  <sheetViews>
    <sheetView workbookViewId="0">
      <selection activeCell="A7" sqref="A7:K8"/>
    </sheetView>
  </sheetViews>
  <sheetFormatPr defaultRowHeight="14.5" x14ac:dyDescent="0.35"/>
  <cols>
    <col min="1" max="1" width="12.54296875" customWidth="1"/>
    <col min="2" max="2" width="12.81640625" customWidth="1"/>
    <col min="3" max="11" width="10.81640625" customWidth="1"/>
  </cols>
  <sheetData>
    <row r="7" spans="1:11" x14ac:dyDescent="0.35">
      <c r="A7" s="2" t="s">
        <v>0</v>
      </c>
      <c r="B7" s="2">
        <v>0.5</v>
      </c>
      <c r="C7" s="2">
        <f>B7+0.5</f>
        <v>1</v>
      </c>
      <c r="D7" s="2">
        <f t="shared" ref="D7:K7" si="0">C7+0.5</f>
        <v>1.5</v>
      </c>
      <c r="E7" s="2">
        <f t="shared" si="0"/>
        <v>2</v>
      </c>
      <c r="F7" s="2">
        <f t="shared" si="0"/>
        <v>2.5</v>
      </c>
      <c r="G7" s="2">
        <f t="shared" si="0"/>
        <v>3</v>
      </c>
      <c r="H7" s="2">
        <f t="shared" si="0"/>
        <v>3.5</v>
      </c>
      <c r="I7" s="2">
        <f t="shared" si="0"/>
        <v>4</v>
      </c>
      <c r="J7" s="2">
        <f t="shared" si="0"/>
        <v>4.5</v>
      </c>
      <c r="K7" s="2">
        <f t="shared" si="0"/>
        <v>5</v>
      </c>
    </row>
    <row r="8" spans="1:11" x14ac:dyDescent="0.35">
      <c r="A8" s="2" t="s">
        <v>1</v>
      </c>
      <c r="B8" s="3">
        <v>0.02</v>
      </c>
      <c r="C8" s="3">
        <f>B8+0.25%</f>
        <v>2.2499999999999999E-2</v>
      </c>
      <c r="D8" s="3">
        <f t="shared" ref="D8:K8" si="1">C8+0.25%</f>
        <v>2.4999999999999998E-2</v>
      </c>
      <c r="E8" s="3">
        <f t="shared" si="1"/>
        <v>2.7499999999999997E-2</v>
      </c>
      <c r="F8" s="3">
        <f t="shared" si="1"/>
        <v>2.9999999999999995E-2</v>
      </c>
      <c r="G8" s="3">
        <f t="shared" si="1"/>
        <v>3.2499999999999994E-2</v>
      </c>
      <c r="H8" s="3">
        <f t="shared" si="1"/>
        <v>3.4999999999999996E-2</v>
      </c>
      <c r="I8" s="3">
        <f t="shared" si="1"/>
        <v>3.7499999999999999E-2</v>
      </c>
      <c r="J8" s="3">
        <f t="shared" si="1"/>
        <v>0.04</v>
      </c>
      <c r="K8" s="3">
        <f t="shared" si="1"/>
        <v>4.2500000000000003E-2</v>
      </c>
    </row>
    <row r="10" spans="1:11" x14ac:dyDescent="0.35">
      <c r="A10" s="6" t="s">
        <v>10</v>
      </c>
      <c r="B10" s="1">
        <v>2E-3</v>
      </c>
    </row>
    <row r="12" spans="1:11" x14ac:dyDescent="0.35">
      <c r="A12" t="s">
        <v>6</v>
      </c>
    </row>
    <row r="14" spans="1:11" x14ac:dyDescent="0.35">
      <c r="A14" t="s">
        <v>3</v>
      </c>
    </row>
    <row r="15" spans="1:11" x14ac:dyDescent="0.35">
      <c r="A15" s="2" t="s">
        <v>0</v>
      </c>
      <c r="B15" s="2">
        <v>0.5</v>
      </c>
      <c r="C15" s="2">
        <f>B15+0.5</f>
        <v>1</v>
      </c>
      <c r="D15" s="2">
        <f t="shared" ref="D15:K15" si="2">C15+0.5</f>
        <v>1.5</v>
      </c>
      <c r="E15" s="2">
        <f t="shared" si="2"/>
        <v>2</v>
      </c>
      <c r="F15" s="2">
        <f t="shared" si="2"/>
        <v>2.5</v>
      </c>
      <c r="G15" s="2">
        <f t="shared" si="2"/>
        <v>3</v>
      </c>
      <c r="H15" s="2">
        <f t="shared" si="2"/>
        <v>3.5</v>
      </c>
      <c r="I15" s="2">
        <f t="shared" si="2"/>
        <v>4</v>
      </c>
      <c r="J15" s="2">
        <f t="shared" si="2"/>
        <v>4.5</v>
      </c>
      <c r="K15" s="2">
        <f t="shared" si="2"/>
        <v>5</v>
      </c>
    </row>
    <row r="16" spans="1:11" x14ac:dyDescent="0.35">
      <c r="A16" s="2" t="s">
        <v>4</v>
      </c>
      <c r="B16" s="4">
        <f>4%/2*100</f>
        <v>2</v>
      </c>
      <c r="C16" s="4">
        <f t="shared" ref="C16:J16" si="3">4%/2*100</f>
        <v>2</v>
      </c>
      <c r="D16" s="4">
        <f t="shared" si="3"/>
        <v>2</v>
      </c>
      <c r="E16" s="4">
        <f t="shared" si="3"/>
        <v>2</v>
      </c>
      <c r="F16" s="4">
        <f t="shared" si="3"/>
        <v>2</v>
      </c>
      <c r="G16" s="4">
        <f t="shared" si="3"/>
        <v>2</v>
      </c>
      <c r="H16" s="4">
        <f t="shared" si="3"/>
        <v>2</v>
      </c>
      <c r="I16" s="4">
        <f t="shared" si="3"/>
        <v>2</v>
      </c>
      <c r="J16" s="4">
        <f t="shared" si="3"/>
        <v>2</v>
      </c>
      <c r="K16" s="4">
        <f>J16+100</f>
        <v>102</v>
      </c>
    </row>
    <row r="17" spans="1:11" x14ac:dyDescent="0.35">
      <c r="A17" t="s">
        <v>5</v>
      </c>
      <c r="B17" s="5">
        <f t="shared" ref="B17:K17" si="4">B16/(1+B8/2)^(2*B15)</f>
        <v>1.9801980198019802</v>
      </c>
      <c r="C17" s="5">
        <f t="shared" si="4"/>
        <v>1.9557481424212468</v>
      </c>
      <c r="D17" s="5">
        <f t="shared" si="4"/>
        <v>1.9268366573147351</v>
      </c>
      <c r="E17" s="5">
        <f t="shared" si="4"/>
        <v>1.8936797138157466</v>
      </c>
      <c r="F17" s="5">
        <f t="shared" si="4"/>
        <v>1.8565206508112799</v>
      </c>
      <c r="G17" s="5">
        <f t="shared" si="4"/>
        <v>1.8156270484301424</v>
      </c>
      <c r="H17" s="5">
        <f t="shared" si="4"/>
        <v>1.7712875512432635</v>
      </c>
      <c r="I17" s="5">
        <f t="shared" si="4"/>
        <v>1.7238085151539801</v>
      </c>
      <c r="J17" s="5">
        <f t="shared" si="4"/>
        <v>1.6735105317453169</v>
      </c>
      <c r="K17" s="5">
        <f t="shared" si="4"/>
        <v>82.656969101827372</v>
      </c>
    </row>
    <row r="19" spans="1:11" x14ac:dyDescent="0.35">
      <c r="A19" t="s">
        <v>2</v>
      </c>
      <c r="B19" s="5">
        <f>SUM(B17:K17)</f>
        <v>99.254185932565065</v>
      </c>
    </row>
    <row r="22" spans="1:11" x14ac:dyDescent="0.35">
      <c r="A22" t="s">
        <v>7</v>
      </c>
    </row>
    <row r="23" spans="1:11" x14ac:dyDescent="0.35">
      <c r="A23" s="2" t="s">
        <v>0</v>
      </c>
      <c r="B23" s="2">
        <v>0.5</v>
      </c>
      <c r="C23" s="2">
        <f>B23+0.5</f>
        <v>1</v>
      </c>
      <c r="D23" s="2">
        <f t="shared" ref="D23:K23" si="5">C23+0.5</f>
        <v>1.5</v>
      </c>
      <c r="E23" s="2">
        <f t="shared" si="5"/>
        <v>2</v>
      </c>
      <c r="F23" s="2">
        <f t="shared" si="5"/>
        <v>2.5</v>
      </c>
      <c r="G23" s="2">
        <f t="shared" si="5"/>
        <v>3</v>
      </c>
      <c r="H23" s="2">
        <f t="shared" si="5"/>
        <v>3.5</v>
      </c>
      <c r="I23" s="2">
        <f t="shared" si="5"/>
        <v>4</v>
      </c>
      <c r="J23" s="2">
        <f t="shared" si="5"/>
        <v>4.5</v>
      </c>
      <c r="K23" s="2">
        <f t="shared" si="5"/>
        <v>5</v>
      </c>
    </row>
    <row r="24" spans="1:11" x14ac:dyDescent="0.35">
      <c r="A24" t="s">
        <v>1</v>
      </c>
      <c r="B24" s="1">
        <f>B8+$B$10</f>
        <v>2.1999999999999999E-2</v>
      </c>
      <c r="C24" s="1">
        <f t="shared" ref="C24:K24" si="6">C8+$B$10</f>
        <v>2.4500000000000001E-2</v>
      </c>
      <c r="D24" s="1">
        <f t="shared" si="6"/>
        <v>2.6999999999999996E-2</v>
      </c>
      <c r="E24" s="1">
        <f t="shared" si="6"/>
        <v>2.9499999999999998E-2</v>
      </c>
      <c r="F24" s="1">
        <f t="shared" si="6"/>
        <v>3.1999999999999994E-2</v>
      </c>
      <c r="G24" s="1">
        <f t="shared" si="6"/>
        <v>3.4499999999999996E-2</v>
      </c>
      <c r="H24" s="1">
        <f t="shared" si="6"/>
        <v>3.6999999999999998E-2</v>
      </c>
      <c r="I24" s="1">
        <f t="shared" si="6"/>
        <v>3.95E-2</v>
      </c>
      <c r="J24" s="1">
        <f t="shared" si="6"/>
        <v>4.2000000000000003E-2</v>
      </c>
      <c r="K24" s="1">
        <f t="shared" si="6"/>
        <v>4.4500000000000005E-2</v>
      </c>
    </row>
    <row r="25" spans="1:11" x14ac:dyDescent="0.35">
      <c r="A25" s="2" t="s">
        <v>4</v>
      </c>
      <c r="B25" s="4">
        <f>4%/2*100</f>
        <v>2</v>
      </c>
      <c r="C25" s="4">
        <f t="shared" ref="C25:J25" si="7">4%/2*100</f>
        <v>2</v>
      </c>
      <c r="D25" s="4">
        <f t="shared" si="7"/>
        <v>2</v>
      </c>
      <c r="E25" s="4">
        <f t="shared" si="7"/>
        <v>2</v>
      </c>
      <c r="F25" s="4">
        <f t="shared" si="7"/>
        <v>2</v>
      </c>
      <c r="G25" s="4">
        <f t="shared" si="7"/>
        <v>2</v>
      </c>
      <c r="H25" s="4">
        <f t="shared" si="7"/>
        <v>2</v>
      </c>
      <c r="I25" s="4">
        <f t="shared" si="7"/>
        <v>2</v>
      </c>
      <c r="J25" s="4">
        <f t="shared" si="7"/>
        <v>2</v>
      </c>
      <c r="K25" s="4">
        <f>J25+100</f>
        <v>102</v>
      </c>
    </row>
    <row r="26" spans="1:11" x14ac:dyDescent="0.35">
      <c r="A26" t="s">
        <v>5</v>
      </c>
      <c r="B26" s="5">
        <f>B25/(1+B24/2)^(2*B23)</f>
        <v>1.9782393669634029</v>
      </c>
      <c r="C26" s="5">
        <f t="shared" ref="C26:K26" si="8">C25/(1+C24/2)^(2*C23)</f>
        <v>1.9518858907989378</v>
      </c>
      <c r="D26" s="5">
        <f t="shared" si="8"/>
        <v>1.9211387704521408</v>
      </c>
      <c r="E26" s="5">
        <f t="shared" si="8"/>
        <v>1.886226124965384</v>
      </c>
      <c r="F26" s="5">
        <f t="shared" si="8"/>
        <v>1.847402197672267</v>
      </c>
      <c r="G26" s="5">
        <f t="shared" si="8"/>
        <v>1.8049443010451165</v>
      </c>
      <c r="H26" s="5">
        <f t="shared" si="8"/>
        <v>1.7591495530394188</v>
      </c>
      <c r="I26" s="5">
        <f t="shared" si="8"/>
        <v>1.7103314580290845</v>
      </c>
      <c r="J26" s="5">
        <f t="shared" si="8"/>
        <v>1.6588163865816923</v>
      </c>
      <c r="K26" s="5">
        <f t="shared" si="8"/>
        <v>81.851940427934821</v>
      </c>
    </row>
    <row r="28" spans="1:11" x14ac:dyDescent="0.35">
      <c r="A28" t="s">
        <v>2</v>
      </c>
      <c r="B28" s="5">
        <f>SUM(B26:K26)</f>
        <v>98.370074477482262</v>
      </c>
    </row>
    <row r="33" spans="1:11" x14ac:dyDescent="0.35">
      <c r="A33" t="s">
        <v>8</v>
      </c>
    </row>
    <row r="34" spans="1:11" x14ac:dyDescent="0.35">
      <c r="A34" s="2" t="s">
        <v>0</v>
      </c>
      <c r="B34" s="2">
        <v>0.5</v>
      </c>
      <c r="C34" s="2">
        <f>B34+0.5</f>
        <v>1</v>
      </c>
      <c r="D34" s="2">
        <f t="shared" ref="D34:K34" si="9">C34+0.5</f>
        <v>1.5</v>
      </c>
      <c r="E34" s="2">
        <f t="shared" si="9"/>
        <v>2</v>
      </c>
      <c r="F34" s="2">
        <f t="shared" si="9"/>
        <v>2.5</v>
      </c>
      <c r="G34" s="2">
        <f t="shared" si="9"/>
        <v>3</v>
      </c>
      <c r="H34" s="2">
        <f t="shared" si="9"/>
        <v>3.5</v>
      </c>
      <c r="I34" s="2">
        <f t="shared" si="9"/>
        <v>4</v>
      </c>
      <c r="J34" s="2">
        <f t="shared" si="9"/>
        <v>4.5</v>
      </c>
      <c r="K34" s="2">
        <f t="shared" si="9"/>
        <v>5</v>
      </c>
    </row>
    <row r="35" spans="1:11" x14ac:dyDescent="0.35">
      <c r="A35" t="s">
        <v>1</v>
      </c>
      <c r="B35" s="1">
        <f>B8-$B$10</f>
        <v>1.8000000000000002E-2</v>
      </c>
      <c r="C35" s="1">
        <f t="shared" ref="C35:K35" si="10">C8-$B$10</f>
        <v>2.0499999999999997E-2</v>
      </c>
      <c r="D35" s="1">
        <f t="shared" si="10"/>
        <v>2.3E-2</v>
      </c>
      <c r="E35" s="1">
        <f t="shared" si="10"/>
        <v>2.5499999999999995E-2</v>
      </c>
      <c r="F35" s="1">
        <f t="shared" si="10"/>
        <v>2.7999999999999997E-2</v>
      </c>
      <c r="G35" s="1">
        <f t="shared" si="10"/>
        <v>3.0499999999999992E-2</v>
      </c>
      <c r="H35" s="1">
        <f t="shared" si="10"/>
        <v>3.2999999999999995E-2</v>
      </c>
      <c r="I35" s="1">
        <f t="shared" si="10"/>
        <v>3.5499999999999997E-2</v>
      </c>
      <c r="J35" s="1">
        <f t="shared" si="10"/>
        <v>3.7999999999999999E-2</v>
      </c>
      <c r="K35" s="1">
        <f t="shared" si="10"/>
        <v>4.0500000000000001E-2</v>
      </c>
    </row>
    <row r="36" spans="1:11" x14ac:dyDescent="0.35">
      <c r="A36" s="2" t="s">
        <v>4</v>
      </c>
      <c r="B36" s="4">
        <f>4%/2*100</f>
        <v>2</v>
      </c>
      <c r="C36" s="4">
        <f t="shared" ref="C36:J36" si="11">4%/2*100</f>
        <v>2</v>
      </c>
      <c r="D36" s="4">
        <f t="shared" si="11"/>
        <v>2</v>
      </c>
      <c r="E36" s="4">
        <f t="shared" si="11"/>
        <v>2</v>
      </c>
      <c r="F36" s="4">
        <f t="shared" si="11"/>
        <v>2</v>
      </c>
      <c r="G36" s="4">
        <f t="shared" si="11"/>
        <v>2</v>
      </c>
      <c r="H36" s="4">
        <f t="shared" si="11"/>
        <v>2</v>
      </c>
      <c r="I36" s="4">
        <f t="shared" si="11"/>
        <v>2</v>
      </c>
      <c r="J36" s="4">
        <f t="shared" si="11"/>
        <v>2</v>
      </c>
      <c r="K36" s="4">
        <f>J36+100</f>
        <v>102</v>
      </c>
    </row>
    <row r="37" spans="1:11" x14ac:dyDescent="0.35">
      <c r="A37" t="s">
        <v>5</v>
      </c>
      <c r="B37" s="5">
        <f>B36/(1+B35/2)^(2*B34)</f>
        <v>1.9821605550049557</v>
      </c>
      <c r="C37" s="5">
        <f t="shared" ref="C37:K37" si="12">C36/(1+C35/2)^(2*C34)</f>
        <v>1.9596218689146463</v>
      </c>
      <c r="D37" s="5">
        <f t="shared" si="12"/>
        <v>1.9325570988818175</v>
      </c>
      <c r="E37" s="5">
        <f t="shared" si="12"/>
        <v>1.9011701559563152</v>
      </c>
      <c r="F37" s="5">
        <f t="shared" si="12"/>
        <v>1.8656931658026157</v>
      </c>
      <c r="G37" s="5">
        <f t="shared" si="12"/>
        <v>1.8263836333757806</v>
      </c>
      <c r="H37" s="5">
        <f t="shared" si="12"/>
        <v>1.7835213595723196</v>
      </c>
      <c r="I37" s="5">
        <f t="shared" si="12"/>
        <v>1.7374051609694003</v>
      </c>
      <c r="J37" s="5">
        <f t="shared" si="12"/>
        <v>1.688349445786594</v>
      </c>
      <c r="K37" s="5">
        <f t="shared" si="12"/>
        <v>83.470715706887859</v>
      </c>
    </row>
    <row r="39" spans="1:11" x14ac:dyDescent="0.35">
      <c r="A39" t="s">
        <v>2</v>
      </c>
      <c r="B39" s="5">
        <f>SUM(B37:K37)</f>
        <v>100.1475781511523</v>
      </c>
    </row>
    <row r="41" spans="1:11" x14ac:dyDescent="0.35">
      <c r="A41" t="s">
        <v>9</v>
      </c>
    </row>
    <row r="47" spans="1:11" x14ac:dyDescent="0.35">
      <c r="A47" t="s">
        <v>11</v>
      </c>
      <c r="B47" s="5">
        <f>-(B28-B39)/(2*B10)*1/B19</f>
        <v>4.4771504016911319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Solution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Fleckenstein, Matthias</dc:creator>
  <cp:lastModifiedBy>Fleckenstein, Matthias</cp:lastModifiedBy>
  <dcterms:created xsi:type="dcterms:W3CDTF">2015-06-05T18:17:20Z</dcterms:created>
  <dcterms:modified xsi:type="dcterms:W3CDTF">2025-03-17T20:47:07Z</dcterms:modified>
</cp:coreProperties>
</file>